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xr:revisionPtr revIDLastSave="0" documentId="13_ncr:1_{64F3184C-3692-47A7-87FE-DB3188C0F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3" l="1"/>
  <c r="K62" i="3"/>
  <c r="K59" i="3"/>
  <c r="K57" i="3"/>
  <c r="K35" i="3"/>
  <c r="K5" i="3"/>
  <c r="K63" i="3"/>
  <c r="I12" i="3"/>
  <c r="H12" i="3"/>
  <c r="G12" i="3"/>
  <c r="F12" i="3"/>
  <c r="K40" i="3" l="1"/>
  <c r="J4" i="3"/>
  <c r="J18" i="3"/>
  <c r="J33" i="3"/>
  <c r="J42" i="3"/>
  <c r="J51" i="3"/>
  <c r="J54" i="3"/>
  <c r="J60" i="3"/>
  <c r="K34" i="3"/>
  <c r="K55" i="3"/>
  <c r="K26" i="3"/>
  <c r="K69" i="3" l="1"/>
  <c r="K65" i="3"/>
  <c r="I68" i="3" l="1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9" i="3"/>
  <c r="I7" i="3"/>
  <c r="I6" i="3"/>
  <c r="I5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9" i="3"/>
  <c r="G7" i="3"/>
  <c r="G6" i="3"/>
  <c r="G5" i="3"/>
  <c r="J22" i="3" l="1"/>
  <c r="J15" i="3"/>
  <c r="J69" i="3"/>
  <c r="J65" i="3"/>
  <c r="J39" i="3"/>
  <c r="H9" i="3"/>
  <c r="F9" i="3"/>
  <c r="K61" i="3"/>
  <c r="K58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D51" i="3"/>
  <c r="C51" i="3"/>
  <c r="E42" i="3"/>
  <c r="D42" i="3"/>
  <c r="C42" i="3"/>
  <c r="E39" i="3"/>
  <c r="K39" i="3" s="1"/>
  <c r="D39" i="3"/>
  <c r="C39" i="3"/>
  <c r="E33" i="3"/>
  <c r="D33" i="3"/>
  <c r="G51" i="3" l="1"/>
  <c r="G42" i="3"/>
  <c r="G33" i="3"/>
  <c r="G39" i="3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7" i="3"/>
  <c r="F5" i="3"/>
  <c r="H70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7" i="3"/>
  <c r="H5" i="3"/>
  <c r="D4" i="3"/>
  <c r="D3" i="3" s="1"/>
  <c r="H69" i="3" l="1"/>
  <c r="K22" i="3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E3" i="3" s="1"/>
  <c r="I4" i="3" l="1"/>
  <c r="G4" i="3"/>
  <c r="F4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<sst xmlns="http://schemas.openxmlformats.org/spreadsheetml/2006/main" count="148" uniqueCount="148">
  <si>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</si>
  <si>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</si>
  <si>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</si>
  <si>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</si>
  <si>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</si>
  <si>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</si>
  <si>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</si>
  <si>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</si>
  <si>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</si>
  <si>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</si>
  <si>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</si>
  <si>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</si>
  <si>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</si>
  <si>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</si>
  <si>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</si>
  <si>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</si>
  <si>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</si>
  <si>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</si>
  <si>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</si>
  <si>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</si>
  <si>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</si>
  <si>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</si>
  <si>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</si>
  <si>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</si>
  <si>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</si>
  <si>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</si>
  <si>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</si>
  <si>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</si>
  <si>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</si>
  <si>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</si>
  <si>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</si>
  <si>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</si>
  <si>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</si>
  <si>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</si>
  <si>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</si>
  <si>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</si>
  <si>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</si>
  <si>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</si>
  <si>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</si>
  <si>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</si>
  <si>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</si>
  <si>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</si>
  <si>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</si>
  <si>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</si>
  <si>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</si>
  <si>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</si>
  <si>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</si>
  <si>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</si>
  <si>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</si>
  <si>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</si>
  <si>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</si>
  <si>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</si>
  <si>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</si>
  <si>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</si>
  <si>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</si>
  <si>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</si>
  <si>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</si>
  <si>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</si>
  <si>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</si>
  <si>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</si>
  <si>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</si>
  <si>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</si>
  <si>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</si>
  <si>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</si>
  <si>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</si>
  <si>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</si>
  <si>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</si>
  <si>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</si>
  <si>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</si>
  <si>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</si>
  <si>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</si>
  <si>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</si>
  <si>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</si>
  <si>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</si>
  <si>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</si>
  <si>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</si>
  <si>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</si>
  <si>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</si>
  <si>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</si>
  <si>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</si>
  <si>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</si>
  <si>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</si>
  <si>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</si>
  <si>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</si>
  <si>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</si>
  <si>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</si>
  <si>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</si>
  <si>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</si>
  <si>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</si>
  <si>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</si>
  <si>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</si>
  <si>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</si>
  <si>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</si>
  <si>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</si>
  <si>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</si>
  <si>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</si>
  <si>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</si>
  <si>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</si>
  <si>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</si>
  <si>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</si>
  <si>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</si>
  <si>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</si>
  <si>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</si>
  <si>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</si>
  <si>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</si>
  <si>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</si>
  <si>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</si>
  <si>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</si>
  <si>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</si>
  <si>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</si>
  <si>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</si>
  <si>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</si>
  <si>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</si>
  <si>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</si>
  <si>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</si>
  <si>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</si>
  <si>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</si>
  <si>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</si>
  <si>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</si>
  <si>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</si>
  <si>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</si>
  <si>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</si>
  <si>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</si>
  <si>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</si>
  <si>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</si>
  <si>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</si>
  <si>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</si>
  <si>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</si>
  <si>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</si>
  <si>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</si>
  <si>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</si>
  <si>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</si>
  <si>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</si>
  <si>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</si>
  <si>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</si>
  <si>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</si>
  <si>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</si>
  <si>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</si>
  <si>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</si>
  <si>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</si>
  <si>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r>
      <t>Утвержденные бюджетные значения на 
2026 год
 (Р</t>
    </r>
    <r>
      <rPr>
        <b/>
        <sz val="10"/>
        <rFont val="Times New Roman"/>
        <family val="1"/>
        <charset val="204"/>
      </rPr>
      <t>ешением о бюджете от 03.12.2025 
№ 73/2025-НА</t>
    </r>
    <r>
      <rPr>
        <sz val="10"/>
        <rFont val="Times New Roman"/>
        <family val="1"/>
        <charset val="204"/>
      </rPr>
      <t>), 
тыс. руб.</t>
    </r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</si>
  <si>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</si>
  <si>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</si>
  <si>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Темп роста к соответствующему периоду 2025 года, %</t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</si>
  <si>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01.04.2026)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</si>
  <si>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</si>
  <si>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01.04.2026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</si>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</sst>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S2" sqref="S2"/>
    </sheetView>
  </sheetViews>
  <sheetFormatPr defaultRowHeight="15" x14ac:dyDescent="0.25"/>
  <cols>
    <col min="1" max="1" width="6.7109375" customWidth="1"/>
    <col min="2" max="2" width="54.28515625" customWidth="1"/>
    <col min="3" max="3" width="14.85546875" customWidth="1"/>
    <col min="4" max="4" width="14" customWidth="1"/>
    <col min="5" max="5" width="12.85546875" customWidth="1"/>
    <col min="6" max="6" width="15.42578125" customWidth="1"/>
    <col min="7" max="7" width="13.28515625" customWidth="1"/>
    <col min="8" max="9" width="13.42578125" customWidth="1"/>
    <col min="10" max="10" width="12.85546875" customWidth="1"/>
    <col min="11" max="11" width="16.28515625" customWidth="1"/>
  </cols>
  <sheetData>
    <row r="1" spans="1:11" ht="93.75" customHeight="1" thickBot="1" x14ac:dyDescent="0.3">
      <c r="A1" s="42" t="s">
        <v>144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38" customHeight="1" thickBot="1" x14ac:dyDescent="0.3">
      <c r="A2" s="26" t="s">
        <v>134</v>
      </c>
      <c r="B2" s="26" t="s">
        <v>135</v>
      </c>
      <c r="C2" s="27" t="s">
        <v>140</v>
      </c>
      <c r="D2" s="27" t="s">
        <v>145</v>
      </c>
      <c r="E2" s="27" t="s">
        <v>146</v>
      </c>
      <c r="F2" s="27" t="s">
        <v>141</v>
      </c>
      <c r="G2" s="36" t="s">
        <v>142</v>
      </c>
      <c r="H2" s="27" t="s">
        <v>138</v>
      </c>
      <c r="I2" s="25" t="s">
        <v>139</v>
      </c>
      <c r="J2" s="27" t="s">
        <v>147</v>
      </c>
      <c r="K2" s="27" t="s">
        <v>143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8431754.2200000007</v>
      </c>
      <c r="D3" s="6">
        <f>SUM(D4,D15,D18,D22,D33,D39,D42,D51,D54,D60,D65,D69)</f>
        <v>8225818.5904200012</v>
      </c>
      <c r="E3" s="6">
        <f>SUM(E4,E15,E18,E22,E33,E39,E42,E51,E54,E60,E65,E69)</f>
        <v>1022551.08004</v>
      </c>
      <c r="F3" s="6">
        <f>SUM(E3-C3)</f>
        <v>-7409203.1399600003</v>
      </c>
      <c r="G3" s="37">
        <f>E3/C3*100</f>
        <v>12.12738243264401</v>
      </c>
      <c r="H3" s="6">
        <f>SUM(E3-D3)</f>
        <v>-7203267.5103800008</v>
      </c>
      <c r="I3" s="30">
        <f>E3/D3*100</f>
        <v>12.430994785502431</v>
      </c>
      <c r="J3" s="9">
        <f>SUM(J4,J15,J18,J22,J33,J39,J42,J51,J54,J60,J65,J69)</f>
        <v>1647027.47918</v>
      </c>
      <c r="K3" s="6">
        <f>E3/J3*100</f>
        <v>62.084639932607203</v>
      </c>
    </row>
    <row r="4" spans="1:11" ht="15.75" thickBot="1" x14ac:dyDescent="0.3">
      <c r="A4" s="11" t="s">
        <v>1</v>
      </c>
      <c r="B4" s="15" t="s">
        <v>2</v>
      </c>
      <c r="C4" s="6">
        <f>SUM(C5:C14)</f>
        <v>901491.59000000008</v>
      </c>
      <c r="D4" s="6">
        <f>SUM(D5:D14)</f>
        <v>921600.55922000005</v>
      </c>
      <c r="E4" s="9">
        <f>SUM(E5:E14)</f>
        <v>179771.19245999999</v>
      </c>
      <c r="F4" s="6">
        <f>SUM(E4-C4)</f>
        <v>-721720.39754000003</v>
      </c>
      <c r="G4" s="37">
        <f t="shared" ref="G4:G65" si="0">E4/C4*100</f>
        <v>19.94152740348914</v>
      </c>
      <c r="H4" s="6">
        <f>SUM(E4-D4)</f>
        <v>-741829.36676000012</v>
      </c>
      <c r="I4" s="30">
        <f t="shared" ref="I4:I65" si="1">E4/D4*100</f>
        <v>19.506410956624201</v>
      </c>
      <c r="J4" s="9">
        <f>SUM(J5:J14)</f>
        <v>143265.93424</v>
      </c>
      <c r="K4" s="6">
        <f>E4/J4*100</f>
        <v>125.48076652949902</v>
      </c>
    </row>
    <row r="5" spans="1:11" ht="24" x14ac:dyDescent="0.25">
      <c r="A5" s="12" t="s">
        <v>3</v>
      </c>
      <c r="B5" s="16" t="s">
        <v>4</v>
      </c>
      <c r="C5" s="7">
        <v>13193.78</v>
      </c>
      <c r="D5" s="7">
        <v>13193.78</v>
      </c>
      <c r="E5" s="3">
        <v>331.91816</v>
      </c>
      <c r="F5" s="7">
        <f>SUM(E5-C5)</f>
        <v>-12861.861840000001</v>
      </c>
      <c r="G5" s="38">
        <f t="shared" si="0"/>
        <v>2.5157169514725877</v>
      </c>
      <c r="H5" s="7">
        <f>SUM(E5-D5)</f>
        <v>-12861.861840000001</v>
      </c>
      <c r="I5" s="31">
        <f t="shared" si="1"/>
        <v>2.5157169514725877</v>
      </c>
      <c r="J5" s="3">
        <v>2866.5620899999999</v>
      </c>
      <c r="K5" s="21">
        <f t="shared" ref="K5:K60" si="2">E5/J5*100</f>
        <v>11.5789628683745</v>
      </c>
    </row>
    <row r="6" spans="1:11" ht="36" x14ac:dyDescent="0.25">
      <c r="A6" s="13" t="s">
        <v>5</v>
      </c>
      <c r="B6" s="17" t="s">
        <v>6</v>
      </c>
      <c r="C6" s="4">
        <v>6415.24</v>
      </c>
      <c r="D6" s="4">
        <v>6415.24</v>
      </c>
      <c r="E6" s="5">
        <v>876.87553000000003</v>
      </c>
      <c r="F6" s="7">
        <f>SUM(E6-C6)</f>
        <v>-5538.3644699999995</v>
      </c>
      <c r="G6" s="39">
        <f t="shared" si="0"/>
        <v>13.668631726950201</v>
      </c>
      <c r="H6" s="7">
        <f>SUM(E6-D6)</f>
        <v>-5538.3644699999995</v>
      </c>
      <c r="I6" s="32">
        <f t="shared" si="1"/>
        <v>13.668631726950201</v>
      </c>
      <c r="J6" s="5">
        <v>830.88714000000004</v>
      </c>
      <c r="K6" s="21">
        <f t="shared" si="2"/>
        <v>105.53485398751026</v>
      </c>
    </row>
    <row r="7" spans="1:11" ht="36" x14ac:dyDescent="0.25">
      <c r="A7" s="13" t="s">
        <v>7</v>
      </c>
      <c r="B7" s="17" t="s">
        <v>8</v>
      </c>
      <c r="C7" s="4">
        <v>387470.78</v>
      </c>
      <c r="D7" s="4">
        <v>387471.78</v>
      </c>
      <c r="E7" s="5">
        <v>86164.467900000003</v>
      </c>
      <c r="F7" s="7">
        <f t="shared" ref="F7:F61" si="3">SUM(E7-C7)</f>
        <v>-301306.31210000004</v>
      </c>
      <c r="G7" s="39">
        <f t="shared" si="0"/>
        <v>22.237668579808776</v>
      </c>
      <c r="H7" s="7">
        <f t="shared" ref="H7:H61" si="4">SUM(E7-D7)</f>
        <v>-301307.31210000004</v>
      </c>
      <c r="I7" s="32">
        <f t="shared" si="1"/>
        <v>22.237611188097361</v>
      </c>
      <c r="J7" s="5">
        <v>65192.825539999998</v>
      </c>
      <c r="K7" s="21">
        <f t="shared" si="2"/>
        <v>132.16863540779121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7"/>
      <c r="G8" s="39"/>
      <c r="H8" s="7"/>
      <c r="I8" s="32"/>
      <c r="J8" s="5"/>
      <c r="K8" s="21"/>
    </row>
    <row r="9" spans="1:11" ht="24" x14ac:dyDescent="0.25">
      <c r="A9" s="13" t="s">
        <v>11</v>
      </c>
      <c r="B9" s="17" t="s">
        <v>12</v>
      </c>
      <c r="C9" s="4">
        <v>49951.39</v>
      </c>
      <c r="D9" s="4">
        <v>49951.391000000003</v>
      </c>
      <c r="E9" s="5">
        <v>9080.65308</v>
      </c>
      <c r="F9" s="7">
        <f t="shared" si="3"/>
        <v>-40870.736919999996</v>
      </c>
      <c r="G9" s="39">
        <f t="shared" si="0"/>
        <v>18.178979764126684</v>
      </c>
      <c r="H9" s="7">
        <f t="shared" si="4"/>
        <v>-40870.73792</v>
      </c>
      <c r="I9" s="32">
        <f t="shared" si="1"/>
        <v>18.178979400193278</v>
      </c>
      <c r="J9" s="5">
        <v>7206.7284900000004</v>
      </c>
      <c r="K9" s="21">
        <f t="shared" si="2"/>
        <v>126.00243082003495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7"/>
      <c r="G10" s="39"/>
      <c r="H10" s="7"/>
      <c r="I10" s="32"/>
      <c r="J10" s="5"/>
      <c r="K10" s="21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7"/>
      <c r="G11" s="39"/>
      <c r="H11" s="7"/>
      <c r="I11" s="32"/>
      <c r="J11" s="5"/>
      <c r="K11" s="21"/>
    </row>
    <row r="12" spans="1:11" x14ac:dyDescent="0.25">
      <c r="A12" s="13" t="s">
        <v>17</v>
      </c>
      <c r="B12" s="17" t="s">
        <v>18</v>
      </c>
      <c r="C12" s="4">
        <v>5000</v>
      </c>
      <c r="D12" s="4">
        <v>2996.5</v>
      </c>
      <c r="E12" s="5">
        <v>0</v>
      </c>
      <c r="F12" s="7">
        <f>SUM(E12-C12)</f>
        <v>-5000</v>
      </c>
      <c r="G12" s="39">
        <f t="shared" si="0"/>
        <v>0</v>
      </c>
      <c r="H12" s="7">
        <f t="shared" si="4"/>
        <v>-2996.5</v>
      </c>
      <c r="I12" s="32">
        <f t="shared" si="1"/>
        <v>0</v>
      </c>
      <c r="J12" s="5">
        <v>0</v>
      </c>
      <c r="K12" s="21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7"/>
      <c r="G13" s="39"/>
      <c r="H13" s="7"/>
      <c r="I13" s="32"/>
      <c r="J13" s="5"/>
      <c r="K13" s="21"/>
    </row>
    <row r="14" spans="1:11" ht="15.75" thickBot="1" x14ac:dyDescent="0.3">
      <c r="A14" s="14" t="s">
        <v>21</v>
      </c>
      <c r="B14" s="18" t="s">
        <v>22</v>
      </c>
      <c r="C14" s="8">
        <v>439460.4</v>
      </c>
      <c r="D14" s="8">
        <v>461571.86822</v>
      </c>
      <c r="E14" s="10">
        <v>83317.277789999993</v>
      </c>
      <c r="F14" s="35">
        <f t="shared" si="3"/>
        <v>-356143.12221000006</v>
      </c>
      <c r="G14" s="40">
        <f t="shared" si="0"/>
        <v>18.958995575027917</v>
      </c>
      <c r="H14" s="35">
        <f t="shared" si="4"/>
        <v>-378254.59042999998</v>
      </c>
      <c r="I14" s="33">
        <f t="shared" si="1"/>
        <v>18.050770319106256</v>
      </c>
      <c r="J14" s="10">
        <v>67168.930980000005</v>
      </c>
      <c r="K14" s="23">
        <f t="shared" si="2"/>
        <v>124.04139320723783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13586.13</v>
      </c>
      <c r="D15" s="6">
        <f t="shared" ref="D15:E15" si="5">SUM(D16:D17)</f>
        <v>13790.13</v>
      </c>
      <c r="E15" s="6">
        <f t="shared" si="5"/>
        <v>1543.68091</v>
      </c>
      <c r="F15" s="29">
        <f t="shared" si="3"/>
        <v>-12042.449089999998</v>
      </c>
      <c r="G15" s="41">
        <f t="shared" si="0"/>
        <v>11.362182681896906</v>
      </c>
      <c r="H15" s="29">
        <f t="shared" si="4"/>
        <v>-12246.449089999998</v>
      </c>
      <c r="I15" s="34">
        <f t="shared" si="1"/>
        <v>11.194099765556961</v>
      </c>
      <c r="J15" s="9">
        <f>SUM(J16:J17)</f>
        <v>1443.53809</v>
      </c>
      <c r="K15" s="6">
        <f t="shared" si="2"/>
        <v>106.93731746281804</v>
      </c>
    </row>
    <row r="16" spans="1:11" x14ac:dyDescent="0.25">
      <c r="A16" s="12" t="s">
        <v>25</v>
      </c>
      <c r="B16" s="16" t="s">
        <v>26</v>
      </c>
      <c r="C16" s="7">
        <v>13366.13</v>
      </c>
      <c r="D16" s="7">
        <v>13366.13</v>
      </c>
      <c r="E16" s="7">
        <v>1543.68091</v>
      </c>
      <c r="F16" s="7">
        <f t="shared" si="3"/>
        <v>-11822.449089999998</v>
      </c>
      <c r="G16" s="38">
        <f t="shared" si="0"/>
        <v>11.549198683538169</v>
      </c>
      <c r="H16" s="7">
        <f t="shared" si="4"/>
        <v>-11822.449089999998</v>
      </c>
      <c r="I16" s="31">
        <f t="shared" si="1"/>
        <v>11.549198683538169</v>
      </c>
      <c r="J16" s="3">
        <v>1443.53809</v>
      </c>
      <c r="K16" s="22">
        <f t="shared" si="2"/>
        <v>106.93731746281804</v>
      </c>
    </row>
    <row r="17" spans="1:11" ht="15.75" thickBot="1" x14ac:dyDescent="0.3">
      <c r="A17" s="14" t="s">
        <v>27</v>
      </c>
      <c r="B17" s="18" t="s">
        <v>28</v>
      </c>
      <c r="C17" s="8">
        <v>220</v>
      </c>
      <c r="D17" s="8">
        <v>424</v>
      </c>
      <c r="E17" s="8">
        <v>0</v>
      </c>
      <c r="F17" s="35">
        <f t="shared" si="3"/>
        <v>-220</v>
      </c>
      <c r="G17" s="40">
        <f t="shared" si="0"/>
        <v>0</v>
      </c>
      <c r="H17" s="35">
        <f t="shared" si="4"/>
        <v>-424</v>
      </c>
      <c r="I17" s="33">
        <f t="shared" si="1"/>
        <v>0</v>
      </c>
      <c r="J17" s="10">
        <v>0</v>
      </c>
      <c r="K17" s="22"/>
    </row>
    <row r="18" spans="1:11" ht="24.75" thickBot="1" x14ac:dyDescent="0.3">
      <c r="A18" s="11" t="s">
        <v>29</v>
      </c>
      <c r="B18" s="15" t="s">
        <v>30</v>
      </c>
      <c r="C18" s="6">
        <f>SUM(C19:C21)</f>
        <v>121743.16</v>
      </c>
      <c r="D18" s="6">
        <f t="shared" ref="D18:E18" si="6">SUM(D19:D21)</f>
        <v>119932.14992</v>
      </c>
      <c r="E18" s="6">
        <f t="shared" si="6"/>
        <v>16565.378499999999</v>
      </c>
      <c r="F18" s="29">
        <f t="shared" si="3"/>
        <v>-105177.78150000001</v>
      </c>
      <c r="G18" s="41">
        <f t="shared" si="0"/>
        <v>13.606824810527341</v>
      </c>
      <c r="H18" s="29">
        <f t="shared" si="4"/>
        <v>-103366.77142</v>
      </c>
      <c r="I18" s="34">
        <f t="shared" si="1"/>
        <v>13.812291792525885</v>
      </c>
      <c r="J18" s="9">
        <f>SUM(J19:J21)</f>
        <v>11451.920099999999</v>
      </c>
      <c r="K18" s="6">
        <f t="shared" si="2"/>
        <v>144.65153751814947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21553.72</v>
      </c>
      <c r="E19" s="7">
        <v>0</v>
      </c>
      <c r="F19" s="7">
        <f t="shared" si="3"/>
        <v>-4612.5200000000004</v>
      </c>
      <c r="G19" s="38">
        <f t="shared" si="0"/>
        <v>0</v>
      </c>
      <c r="H19" s="7">
        <f t="shared" si="4"/>
        <v>-21553.72</v>
      </c>
      <c r="I19" s="31">
        <f t="shared" si="1"/>
        <v>0</v>
      </c>
      <c r="J19" s="3">
        <v>0</v>
      </c>
      <c r="K19" s="6"/>
    </row>
    <row r="20" spans="1:11" ht="22.5" customHeight="1" x14ac:dyDescent="0.25">
      <c r="A20" s="13" t="s">
        <v>33</v>
      </c>
      <c r="B20" s="17" t="s">
        <v>32</v>
      </c>
      <c r="C20" s="4">
        <v>47486.89</v>
      </c>
      <c r="D20" s="4">
        <v>47486.89</v>
      </c>
      <c r="E20" s="4">
        <v>9772.8704099999995</v>
      </c>
      <c r="F20" s="7">
        <f t="shared" si="3"/>
        <v>-37714.019589999996</v>
      </c>
      <c r="G20" s="39">
        <f t="shared" si="0"/>
        <v>20.5801441408355</v>
      </c>
      <c r="H20" s="7">
        <f t="shared" si="4"/>
        <v>-37714.019589999996</v>
      </c>
      <c r="I20" s="32">
        <f t="shared" si="1"/>
        <v>20.5801441408355</v>
      </c>
      <c r="J20" s="5">
        <v>7312.1185500000001</v>
      </c>
      <c r="K20" s="21">
        <f t="shared" si="2"/>
        <v>133.65306296900778</v>
      </c>
    </row>
    <row r="21" spans="1:11" ht="24.75" thickBot="1" x14ac:dyDescent="0.3">
      <c r="A21" s="14" t="s">
        <v>34</v>
      </c>
      <c r="B21" s="18" t="s">
        <v>35</v>
      </c>
      <c r="C21" s="8">
        <v>69643.75</v>
      </c>
      <c r="D21" s="8">
        <v>50891.539920000003</v>
      </c>
      <c r="E21" s="10">
        <v>6792.5080900000003</v>
      </c>
      <c r="F21" s="35">
        <f t="shared" si="3"/>
        <v>-62851.241909999997</v>
      </c>
      <c r="G21" s="40">
        <f t="shared" si="0"/>
        <v>9.7532199084627127</v>
      </c>
      <c r="H21" s="35">
        <f t="shared" si="4"/>
        <v>-44099.03183</v>
      </c>
      <c r="I21" s="33">
        <f t="shared" si="1"/>
        <v>13.347028014238951</v>
      </c>
      <c r="J21" s="10">
        <v>4139.8015500000001</v>
      </c>
      <c r="K21" s="23">
        <f t="shared" si="2"/>
        <v>164.07810876828142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386473.26999999996</v>
      </c>
      <c r="D22" s="6">
        <f t="shared" ref="D22:E22" si="7">SUM(D23:D32)</f>
        <v>308613.35375999997</v>
      </c>
      <c r="E22" s="6">
        <f t="shared" si="7"/>
        <v>32537.36478</v>
      </c>
      <c r="F22" s="6">
        <f t="shared" si="3"/>
        <v>-353935.90521999996</v>
      </c>
      <c r="G22" s="37">
        <f t="shared" si="0"/>
        <v>8.4190466212579214</v>
      </c>
      <c r="H22" s="6">
        <f t="shared" si="4"/>
        <v>-276075.98897999997</v>
      </c>
      <c r="I22" s="30">
        <f t="shared" si="1"/>
        <v>10.543083889138318</v>
      </c>
      <c r="J22" s="9">
        <f>SUM(J23:J32)</f>
        <v>33072.5118</v>
      </c>
      <c r="K22" s="6">
        <f t="shared" si="2"/>
        <v>98.381897863590751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7"/>
      <c r="G23" s="38"/>
      <c r="H23" s="7"/>
      <c r="I23" s="31"/>
      <c r="J23" s="3"/>
      <c r="K23" s="22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7"/>
      <c r="G24" s="39"/>
      <c r="H24" s="7"/>
      <c r="I24" s="32"/>
      <c r="J24" s="5"/>
      <c r="K24" s="21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7"/>
      <c r="G25" s="39"/>
      <c r="H25" s="7"/>
      <c r="I25" s="32"/>
      <c r="J25" s="5"/>
      <c r="K25" s="21"/>
    </row>
    <row r="26" spans="1:11" x14ac:dyDescent="0.25">
      <c r="A26" s="13" t="s">
        <v>44</v>
      </c>
      <c r="B26" s="17" t="s">
        <v>45</v>
      </c>
      <c r="C26" s="4">
        <v>895</v>
      </c>
      <c r="D26" s="4">
        <v>1027.37508</v>
      </c>
      <c r="E26" s="5">
        <v>125.42973000000001</v>
      </c>
      <c r="F26" s="7">
        <f t="shared" si="3"/>
        <v>-769.57026999999994</v>
      </c>
      <c r="G26" s="39">
        <f t="shared" si="0"/>
        <v>14.014494972067041</v>
      </c>
      <c r="H26" s="7">
        <f t="shared" si="4"/>
        <v>-901.94534999999996</v>
      </c>
      <c r="I26" s="32">
        <f t="shared" si="1"/>
        <v>12.208757292419435</v>
      </c>
      <c r="J26" s="5">
        <v>140.73607999999999</v>
      </c>
      <c r="K26" s="21">
        <f t="shared" si="2"/>
        <v>89.12407536148514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7"/>
      <c r="G27" s="39"/>
      <c r="H27" s="7"/>
      <c r="I27" s="32"/>
      <c r="J27" s="5"/>
      <c r="K27" s="21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7"/>
      <c r="G28" s="39"/>
      <c r="H28" s="7"/>
      <c r="I28" s="32"/>
      <c r="J28" s="5"/>
      <c r="K28" s="21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7"/>
      <c r="G29" s="39"/>
      <c r="H29" s="7"/>
      <c r="I29" s="32"/>
      <c r="J29" s="5"/>
      <c r="K29" s="21"/>
    </row>
    <row r="30" spans="1:11" x14ac:dyDescent="0.25">
      <c r="A30" s="13" t="s">
        <v>52</v>
      </c>
      <c r="B30" s="17" t="s">
        <v>53</v>
      </c>
      <c r="C30" s="4">
        <v>337795.67</v>
      </c>
      <c r="D30" s="4">
        <v>259903.37867999999</v>
      </c>
      <c r="E30" s="5">
        <v>22946.882689999999</v>
      </c>
      <c r="F30" s="7">
        <f t="shared" si="3"/>
        <v>-314848.78730999999</v>
      </c>
      <c r="G30" s="39">
        <f t="shared" si="0"/>
        <v>6.7931251723860164</v>
      </c>
      <c r="H30" s="7">
        <f t="shared" si="4"/>
        <v>-236956.49599</v>
      </c>
      <c r="I30" s="32">
        <f t="shared" si="1"/>
        <v>8.8290051505074185</v>
      </c>
      <c r="J30" s="5">
        <v>28370.632699999998</v>
      </c>
      <c r="K30" s="21">
        <f t="shared" si="2"/>
        <v>80.882520078588172</v>
      </c>
    </row>
    <row r="31" spans="1:11" x14ac:dyDescent="0.25">
      <c r="A31" s="13" t="s">
        <v>54</v>
      </c>
      <c r="B31" s="17" t="s">
        <v>55</v>
      </c>
      <c r="C31" s="4">
        <v>17437</v>
      </c>
      <c r="D31" s="4">
        <v>17337</v>
      </c>
      <c r="E31" s="5">
        <v>3383.06448</v>
      </c>
      <c r="F31" s="7">
        <f t="shared" si="3"/>
        <v>-14053.935519999999</v>
      </c>
      <c r="G31" s="39">
        <f t="shared" si="0"/>
        <v>19.401642943166831</v>
      </c>
      <c r="H31" s="7">
        <f t="shared" si="4"/>
        <v>-13953.935519999999</v>
      </c>
      <c r="I31" s="32">
        <f t="shared" si="1"/>
        <v>19.513551825575359</v>
      </c>
      <c r="J31" s="5">
        <v>3761.7817799999998</v>
      </c>
      <c r="K31" s="21">
        <f t="shared" si="2"/>
        <v>89.932502145299893</v>
      </c>
    </row>
    <row r="32" spans="1:11" ht="15.75" thickBot="1" x14ac:dyDescent="0.3">
      <c r="A32" s="14" t="s">
        <v>56</v>
      </c>
      <c r="B32" s="18" t="s">
        <v>57</v>
      </c>
      <c r="C32" s="8">
        <v>30345.599999999999</v>
      </c>
      <c r="D32" s="8">
        <v>30345.599999999999</v>
      </c>
      <c r="E32" s="10">
        <v>6081.9878799999997</v>
      </c>
      <c r="F32" s="35">
        <f t="shared" si="3"/>
        <v>-24263.612119999998</v>
      </c>
      <c r="G32" s="40">
        <f t="shared" si="0"/>
        <v>20.042404434250766</v>
      </c>
      <c r="H32" s="35">
        <f t="shared" si="4"/>
        <v>-24263.612119999998</v>
      </c>
      <c r="I32" s="33">
        <f t="shared" si="1"/>
        <v>20.042404434250766</v>
      </c>
      <c r="J32" s="10">
        <v>799.36123999999995</v>
      </c>
      <c r="K32" s="21">
        <f t="shared" si="2"/>
        <v>760.8559904655873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3185721.04</v>
      </c>
      <c r="D33" s="6">
        <f>SUM(D34:D38)</f>
        <v>3025163.6575100003</v>
      </c>
      <c r="E33" s="6">
        <f>SUM(E34:E38)</f>
        <v>177344.07071999999</v>
      </c>
      <c r="F33" s="6">
        <f t="shared" si="3"/>
        <v>-3008376.9692799998</v>
      </c>
      <c r="G33" s="37">
        <f t="shared" si="0"/>
        <v>5.5668424351430339</v>
      </c>
      <c r="H33" s="6">
        <f t="shared" si="4"/>
        <v>-2847819.5867900001</v>
      </c>
      <c r="I33" s="30">
        <f t="shared" si="1"/>
        <v>5.8622967481359725</v>
      </c>
      <c r="J33" s="9">
        <f>SUM(J34:J38)</f>
        <v>910472.99577999988</v>
      </c>
      <c r="K33" s="6">
        <f t="shared" si="2"/>
        <v>19.478235108782087</v>
      </c>
    </row>
    <row r="34" spans="1:11" x14ac:dyDescent="0.25">
      <c r="A34" s="12" t="s">
        <v>60</v>
      </c>
      <c r="B34" s="16" t="s">
        <v>61</v>
      </c>
      <c r="C34" s="7">
        <v>74260.3</v>
      </c>
      <c r="D34" s="7">
        <v>77200.133679999999</v>
      </c>
      <c r="E34" s="3">
        <v>13961.5394</v>
      </c>
      <c r="F34" s="7">
        <f t="shared" si="3"/>
        <v>-60298.760600000001</v>
      </c>
      <c r="G34" s="38">
        <f t="shared" si="0"/>
        <v>18.800812008569853</v>
      </c>
      <c r="H34" s="7">
        <f t="shared" si="4"/>
        <v>-63238.594279999998</v>
      </c>
      <c r="I34" s="31">
        <f t="shared" si="1"/>
        <v>18.084864279991489</v>
      </c>
      <c r="J34" s="3">
        <v>11168.33243</v>
      </c>
      <c r="K34" s="21">
        <f>E34/J34*100</f>
        <v>125.01006293918134</v>
      </c>
    </row>
    <row r="35" spans="1:11" x14ac:dyDescent="0.25">
      <c r="A35" s="13" t="s">
        <v>62</v>
      </c>
      <c r="B35" s="17" t="s">
        <v>63</v>
      </c>
      <c r="C35" s="4">
        <v>1996747.59</v>
      </c>
      <c r="D35" s="4">
        <v>1832771.1083200001</v>
      </c>
      <c r="E35" s="5">
        <v>37549.566890000002</v>
      </c>
      <c r="F35" s="7">
        <f t="shared" si="3"/>
        <v>-1959198.0231100002</v>
      </c>
      <c r="G35" s="39">
        <f t="shared" si="0"/>
        <v>1.8805364823302479</v>
      </c>
      <c r="H35" s="7">
        <f t="shared" si="4"/>
        <v>-1795221.5414300002</v>
      </c>
      <c r="I35" s="32">
        <f t="shared" si="1"/>
        <v>2.0487864916432263</v>
      </c>
      <c r="J35" s="5">
        <v>849661.19192999997</v>
      </c>
      <c r="K35" s="21">
        <f>E35/J35*100</f>
        <v>4.4193576506308823</v>
      </c>
    </row>
    <row r="36" spans="1:11" x14ac:dyDescent="0.25">
      <c r="A36" s="13" t="s">
        <v>64</v>
      </c>
      <c r="B36" s="17" t="s">
        <v>65</v>
      </c>
      <c r="C36" s="4">
        <v>1113104.1499999999</v>
      </c>
      <c r="D36" s="4">
        <v>1113583.41551</v>
      </c>
      <c r="E36" s="5">
        <v>125559.4137</v>
      </c>
      <c r="F36" s="7">
        <f t="shared" si="3"/>
        <v>-987544.73629999987</v>
      </c>
      <c r="G36" s="39">
        <f t="shared" si="0"/>
        <v>11.280113698255462</v>
      </c>
      <c r="H36" s="7">
        <f t="shared" si="4"/>
        <v>-988024.00180999993</v>
      </c>
      <c r="I36" s="32">
        <f t="shared" si="1"/>
        <v>11.27525894793397</v>
      </c>
      <c r="J36" s="5">
        <v>49467.929909999999</v>
      </c>
      <c r="K36" s="21">
        <f t="shared" si="2"/>
        <v>253.81982615492066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7"/>
      <c r="G37" s="39"/>
      <c r="H37" s="7"/>
      <c r="I37" s="32"/>
      <c r="J37" s="5"/>
      <c r="K37" s="21"/>
    </row>
    <row r="38" spans="1:11" ht="15.75" thickBot="1" x14ac:dyDescent="0.3">
      <c r="A38" s="14" t="s">
        <v>68</v>
      </c>
      <c r="B38" s="18" t="s">
        <v>69</v>
      </c>
      <c r="C38" s="8">
        <v>1609</v>
      </c>
      <c r="D38" s="8">
        <v>1609</v>
      </c>
      <c r="E38" s="10">
        <v>273.55072999999999</v>
      </c>
      <c r="F38" s="35">
        <f t="shared" si="3"/>
        <v>-1335.4492700000001</v>
      </c>
      <c r="G38" s="40">
        <f t="shared" si="0"/>
        <v>17.001288377874456</v>
      </c>
      <c r="H38" s="35">
        <f t="shared" si="4"/>
        <v>-1335.4492700000001</v>
      </c>
      <c r="I38" s="33">
        <f t="shared" si="1"/>
        <v>17.001288377874456</v>
      </c>
      <c r="J38" s="10">
        <v>175.54150999999999</v>
      </c>
      <c r="K38" s="23">
        <f t="shared" si="2"/>
        <v>155.83250366252403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167.62492</v>
      </c>
      <c r="E39" s="6">
        <f t="shared" si="8"/>
        <v>0</v>
      </c>
      <c r="F39" s="6">
        <f t="shared" si="3"/>
        <v>-300</v>
      </c>
      <c r="G39" s="37">
        <f t="shared" si="0"/>
        <v>0</v>
      </c>
      <c r="H39" s="6">
        <f t="shared" si="4"/>
        <v>-167.62492</v>
      </c>
      <c r="I39" s="30">
        <f t="shared" si="1"/>
        <v>0</v>
      </c>
      <c r="J39" s="9">
        <f t="shared" ref="J39" si="9">SUM(J40:J41)</f>
        <v>42.4</v>
      </c>
      <c r="K39" s="6">
        <f t="shared" si="2"/>
        <v>0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167.62492</v>
      </c>
      <c r="E40" s="3">
        <v>0</v>
      </c>
      <c r="F40" s="7">
        <f t="shared" si="3"/>
        <v>-300</v>
      </c>
      <c r="G40" s="38">
        <f t="shared" si="0"/>
        <v>0</v>
      </c>
      <c r="H40" s="7">
        <f t="shared" si="4"/>
        <v>-167.62492</v>
      </c>
      <c r="I40" s="31">
        <f t="shared" si="1"/>
        <v>0</v>
      </c>
      <c r="J40" s="3">
        <v>42.4</v>
      </c>
      <c r="K40" s="28">
        <f t="shared" si="2"/>
        <v>0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35"/>
      <c r="G41" s="40"/>
      <c r="H41" s="35"/>
      <c r="I41" s="33"/>
      <c r="J41" s="10"/>
      <c r="K41" s="23"/>
    </row>
    <row r="42" spans="1:11" ht="15.75" thickBot="1" x14ac:dyDescent="0.3">
      <c r="A42" s="11" t="s">
        <v>76</v>
      </c>
      <c r="B42" s="15" t="s">
        <v>77</v>
      </c>
      <c r="C42" s="6">
        <f>SUM(C43:C50)</f>
        <v>3349429.25</v>
      </c>
      <c r="D42" s="6">
        <f t="shared" ref="D42:E42" si="10">SUM(D43:D50)</f>
        <v>3356403.1580099999</v>
      </c>
      <c r="E42" s="6">
        <f t="shared" si="10"/>
        <v>534981.84860000003</v>
      </c>
      <c r="F42" s="6">
        <f t="shared" si="3"/>
        <v>-2814447.4013999999</v>
      </c>
      <c r="G42" s="37">
        <f t="shared" si="0"/>
        <v>15.972328676594676</v>
      </c>
      <c r="H42" s="6">
        <f t="shared" si="4"/>
        <v>-2821421.3094099998</v>
      </c>
      <c r="I42" s="30">
        <f t="shared" si="1"/>
        <v>15.939141498043071</v>
      </c>
      <c r="J42" s="9">
        <f>SUM(J43:J50)</f>
        <v>458858.66232</v>
      </c>
      <c r="K42" s="6">
        <f t="shared" si="2"/>
        <v>116.58968055547201</v>
      </c>
    </row>
    <row r="43" spans="1:11" x14ac:dyDescent="0.25">
      <c r="A43" s="12" t="s">
        <v>78</v>
      </c>
      <c r="B43" s="16" t="s">
        <v>79</v>
      </c>
      <c r="C43" s="7">
        <v>1210925.55</v>
      </c>
      <c r="D43" s="7">
        <v>1214393.8856599999</v>
      </c>
      <c r="E43" s="3">
        <v>204273.61924</v>
      </c>
      <c r="F43" s="7">
        <f t="shared" si="3"/>
        <v>-1006651.93076</v>
      </c>
      <c r="G43" s="38">
        <f t="shared" si="0"/>
        <v>16.869213738202156</v>
      </c>
      <c r="H43" s="7">
        <f t="shared" si="4"/>
        <v>-1010120.2664199999</v>
      </c>
      <c r="I43" s="31">
        <f t="shared" si="1"/>
        <v>16.821034892561336</v>
      </c>
      <c r="J43" s="3">
        <v>184757.57707999999</v>
      </c>
      <c r="K43" s="22">
        <f t="shared" si="2"/>
        <v>110.56305374233695</v>
      </c>
    </row>
    <row r="44" spans="1:11" x14ac:dyDescent="0.25">
      <c r="A44" s="13" t="s">
        <v>80</v>
      </c>
      <c r="B44" s="17" t="s">
        <v>81</v>
      </c>
      <c r="C44" s="4">
        <v>1806019.66</v>
      </c>
      <c r="D44" s="4">
        <v>1804431.46108</v>
      </c>
      <c r="E44" s="5">
        <v>275606.82617999997</v>
      </c>
      <c r="F44" s="7">
        <f t="shared" si="3"/>
        <v>-1530412.8338199998</v>
      </c>
      <c r="G44" s="39">
        <f t="shared" si="0"/>
        <v>15.260455480312988</v>
      </c>
      <c r="H44" s="7">
        <f t="shared" si="4"/>
        <v>-1528824.6348999999</v>
      </c>
      <c r="I44" s="32">
        <f t="shared" si="1"/>
        <v>15.273887211822498</v>
      </c>
      <c r="J44" s="5">
        <v>217357.76048</v>
      </c>
      <c r="K44" s="21">
        <f t="shared" si="2"/>
        <v>126.79870531025263</v>
      </c>
    </row>
    <row r="45" spans="1:11" x14ac:dyDescent="0.25">
      <c r="A45" s="13" t="s">
        <v>82</v>
      </c>
      <c r="B45" s="17" t="s">
        <v>83</v>
      </c>
      <c r="C45" s="4">
        <v>261264.08</v>
      </c>
      <c r="D45" s="4">
        <v>265226.21807</v>
      </c>
      <c r="E45" s="5">
        <v>47623.42194</v>
      </c>
      <c r="F45" s="7">
        <f t="shared" si="3"/>
        <v>-213640.65805999999</v>
      </c>
      <c r="G45" s="39">
        <f t="shared" si="0"/>
        <v>18.228078632164056</v>
      </c>
      <c r="H45" s="7">
        <f t="shared" si="4"/>
        <v>-217602.79613</v>
      </c>
      <c r="I45" s="32">
        <f t="shared" si="1"/>
        <v>17.955774616305451</v>
      </c>
      <c r="J45" s="5">
        <v>49062.133950000003</v>
      </c>
      <c r="K45" s="21">
        <f t="shared" si="2"/>
        <v>97.067571476882321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7"/>
      <c r="G46" s="39"/>
      <c r="H46" s="7"/>
      <c r="I46" s="32"/>
      <c r="J46" s="5"/>
      <c r="K46" s="21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7"/>
      <c r="G47" s="39"/>
      <c r="H47" s="7"/>
      <c r="I47" s="32"/>
      <c r="J47" s="5"/>
      <c r="K47" s="21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7"/>
      <c r="G48" s="39"/>
      <c r="H48" s="7"/>
      <c r="I48" s="32"/>
      <c r="J48" s="5"/>
      <c r="K48" s="21"/>
    </row>
    <row r="49" spans="1:11" x14ac:dyDescent="0.25">
      <c r="A49" s="13" t="s">
        <v>90</v>
      </c>
      <c r="B49" s="17" t="s">
        <v>91</v>
      </c>
      <c r="C49" s="4">
        <v>4190</v>
      </c>
      <c r="D49" s="4">
        <v>4190</v>
      </c>
      <c r="E49" s="5">
        <v>0</v>
      </c>
      <c r="F49" s="7">
        <f t="shared" si="3"/>
        <v>-4190</v>
      </c>
      <c r="G49" s="39">
        <f t="shared" si="0"/>
        <v>0</v>
      </c>
      <c r="H49" s="7">
        <f t="shared" si="4"/>
        <v>-4190</v>
      </c>
      <c r="I49" s="32">
        <f t="shared" si="1"/>
        <v>0</v>
      </c>
      <c r="J49" s="5">
        <v>0</v>
      </c>
      <c r="K49" s="23"/>
    </row>
    <row r="50" spans="1:11" ht="15.75" thickBot="1" x14ac:dyDescent="0.3">
      <c r="A50" s="14" t="s">
        <v>92</v>
      </c>
      <c r="B50" s="18" t="s">
        <v>93</v>
      </c>
      <c r="C50" s="8">
        <v>67029.960000000006</v>
      </c>
      <c r="D50" s="8">
        <v>68161.593200000003</v>
      </c>
      <c r="E50" s="10">
        <v>7477.9812400000001</v>
      </c>
      <c r="F50" s="35">
        <f t="shared" si="3"/>
        <v>-59551.978760000005</v>
      </c>
      <c r="G50" s="40">
        <f t="shared" si="0"/>
        <v>11.156177386947567</v>
      </c>
      <c r="H50" s="35">
        <f t="shared" si="4"/>
        <v>-60683.611960000002</v>
      </c>
      <c r="I50" s="33">
        <f t="shared" si="1"/>
        <v>10.970960168225645</v>
      </c>
      <c r="J50" s="10">
        <v>7681.1908100000001</v>
      </c>
      <c r="K50" s="23">
        <f t="shared" si="2"/>
        <v>97.354452258425283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187142.61</v>
      </c>
      <c r="D51" s="6">
        <f t="shared" ref="D51:E51" si="11">SUM(D52:D53)</f>
        <v>192277.28707999998</v>
      </c>
      <c r="E51" s="6">
        <f t="shared" si="11"/>
        <v>34474.53602</v>
      </c>
      <c r="F51" s="6">
        <f t="shared" si="3"/>
        <v>-152668.07397999999</v>
      </c>
      <c r="G51" s="37">
        <f t="shared" si="0"/>
        <v>18.421532124618761</v>
      </c>
      <c r="H51" s="6">
        <f t="shared" si="4"/>
        <v>-157802.75105999998</v>
      </c>
      <c r="I51" s="30">
        <f t="shared" si="1"/>
        <v>17.92959352794297</v>
      </c>
      <c r="J51" s="9">
        <f>SUM(J52:J53)</f>
        <v>42679.733909999995</v>
      </c>
      <c r="K51" s="6">
        <f t="shared" si="2"/>
        <v>80.774955375067393</v>
      </c>
    </row>
    <row r="52" spans="1:11" x14ac:dyDescent="0.25">
      <c r="A52" s="12" t="s">
        <v>96</v>
      </c>
      <c r="B52" s="16" t="s">
        <v>97</v>
      </c>
      <c r="C52" s="7">
        <v>167657.75</v>
      </c>
      <c r="D52" s="7">
        <v>172717.76707999999</v>
      </c>
      <c r="E52" s="3">
        <v>30985.649850000002</v>
      </c>
      <c r="F52" s="7">
        <f t="shared" si="3"/>
        <v>-136672.10015000001</v>
      </c>
      <c r="G52" s="38">
        <f t="shared" si="0"/>
        <v>18.481489731312749</v>
      </c>
      <c r="H52" s="7">
        <f t="shared" si="4"/>
        <v>-141732.11722999997</v>
      </c>
      <c r="I52" s="31">
        <f t="shared" si="1"/>
        <v>17.940047728643901</v>
      </c>
      <c r="J52" s="3">
        <v>40218.034339999998</v>
      </c>
      <c r="K52" s="22">
        <f t="shared" si="2"/>
        <v>77.044167768245046</v>
      </c>
    </row>
    <row r="53" spans="1:11" ht="15.75" thickBot="1" x14ac:dyDescent="0.3">
      <c r="A53" s="14" t="s">
        <v>98</v>
      </c>
      <c r="B53" s="18" t="s">
        <v>99</v>
      </c>
      <c r="C53" s="8">
        <v>19484.86</v>
      </c>
      <c r="D53" s="8">
        <v>19559.52</v>
      </c>
      <c r="E53" s="10">
        <v>3488.8861700000002</v>
      </c>
      <c r="F53" s="35">
        <f t="shared" si="3"/>
        <v>-15995.973830000001</v>
      </c>
      <c r="G53" s="40">
        <f t="shared" si="0"/>
        <v>17.905626060438721</v>
      </c>
      <c r="H53" s="35">
        <f t="shared" si="4"/>
        <v>-16070.633830000001</v>
      </c>
      <c r="I53" s="33">
        <f t="shared" si="1"/>
        <v>17.837279084558315</v>
      </c>
      <c r="J53" s="10">
        <v>2461.6995700000002</v>
      </c>
      <c r="K53" s="23">
        <f t="shared" si="2"/>
        <v>141.72672459783547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54129.19</v>
      </c>
      <c r="D54" s="6">
        <f>SUM(D55:D59)</f>
        <v>56132.69</v>
      </c>
      <c r="E54" s="6">
        <f t="shared" ref="E54" si="12">SUM(E55:E59)</f>
        <v>8056.90056</v>
      </c>
      <c r="F54" s="6">
        <f t="shared" si="3"/>
        <v>-46072.28944</v>
      </c>
      <c r="G54" s="37">
        <f t="shared" si="0"/>
        <v>14.884576251741436</v>
      </c>
      <c r="H54" s="6">
        <f t="shared" si="4"/>
        <v>-48075.78944</v>
      </c>
      <c r="I54" s="30">
        <f t="shared" si="1"/>
        <v>14.353312766589307</v>
      </c>
      <c r="J54" s="9">
        <f>SUM(J55:J59)</f>
        <v>9611.0809100000006</v>
      </c>
      <c r="K54" s="6">
        <f t="shared" si="2"/>
        <v>83.829286585414877</v>
      </c>
    </row>
    <row r="55" spans="1:11" x14ac:dyDescent="0.25">
      <c r="A55" s="12" t="s">
        <v>102</v>
      </c>
      <c r="B55" s="16" t="s">
        <v>103</v>
      </c>
      <c r="C55" s="7">
        <v>9243.19</v>
      </c>
      <c r="D55" s="7">
        <v>9243.19</v>
      </c>
      <c r="E55" s="7">
        <v>1361.4019599999999</v>
      </c>
      <c r="F55" s="7">
        <f t="shared" si="3"/>
        <v>-7881.7880400000004</v>
      </c>
      <c r="G55" s="38">
        <f t="shared" si="0"/>
        <v>14.728702536678353</v>
      </c>
      <c r="H55" s="7">
        <f t="shared" si="4"/>
        <v>-7881.7880400000004</v>
      </c>
      <c r="I55" s="31">
        <f t="shared" si="1"/>
        <v>14.728702536678353</v>
      </c>
      <c r="J55" s="3">
        <v>1291.3197299999999</v>
      </c>
      <c r="K55" s="21">
        <f>E55/J55*100</f>
        <v>105.42717875146228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7"/>
      <c r="G56" s="39"/>
      <c r="H56" s="7"/>
      <c r="I56" s="32"/>
      <c r="J56" s="5"/>
      <c r="K56" s="21"/>
    </row>
    <row r="57" spans="1:11" x14ac:dyDescent="0.25">
      <c r="A57" s="13" t="s">
        <v>106</v>
      </c>
      <c r="B57" s="17" t="s">
        <v>107</v>
      </c>
      <c r="C57" s="4">
        <v>7595</v>
      </c>
      <c r="D57" s="4">
        <v>9598.5</v>
      </c>
      <c r="E57" s="5">
        <v>2055.2800000000002</v>
      </c>
      <c r="F57" s="7">
        <f t="shared" si="3"/>
        <v>-5539.7199999999993</v>
      </c>
      <c r="G57" s="39">
        <f t="shared" si="0"/>
        <v>27.060961158657015</v>
      </c>
      <c r="H57" s="7">
        <f t="shared" si="4"/>
        <v>-7543.2199999999993</v>
      </c>
      <c r="I57" s="32">
        <f t="shared" si="1"/>
        <v>21.412512371724752</v>
      </c>
      <c r="J57" s="5">
        <v>65.8</v>
      </c>
      <c r="K57" s="21">
        <f>E57/J57*100</f>
        <v>3123.5258358662618</v>
      </c>
    </row>
    <row r="58" spans="1:11" x14ac:dyDescent="0.25">
      <c r="A58" s="13" t="s">
        <v>108</v>
      </c>
      <c r="B58" s="17" t="s">
        <v>109</v>
      </c>
      <c r="C58" s="4">
        <v>36291</v>
      </c>
      <c r="D58" s="4">
        <v>36291</v>
      </c>
      <c r="E58" s="5">
        <v>4540.2186000000002</v>
      </c>
      <c r="F58" s="7">
        <f t="shared" si="3"/>
        <v>-31750.7814</v>
      </c>
      <c r="G58" s="39">
        <f t="shared" si="0"/>
        <v>12.510591055633629</v>
      </c>
      <c r="H58" s="7">
        <f t="shared" si="4"/>
        <v>-31750.7814</v>
      </c>
      <c r="I58" s="32">
        <f t="shared" si="1"/>
        <v>12.510591055633629</v>
      </c>
      <c r="J58" s="5">
        <v>7913.9611800000002</v>
      </c>
      <c r="K58" s="21">
        <f t="shared" si="2"/>
        <v>57.369735543736901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1000</v>
      </c>
      <c r="E59" s="10">
        <v>100</v>
      </c>
      <c r="F59" s="35">
        <f t="shared" si="3"/>
        <v>-900</v>
      </c>
      <c r="G59" s="40">
        <f t="shared" si="0"/>
        <v>10</v>
      </c>
      <c r="H59" s="35">
        <f t="shared" si="4"/>
        <v>-900</v>
      </c>
      <c r="I59" s="33">
        <f t="shared" si="1"/>
        <v>10</v>
      </c>
      <c r="J59" s="10">
        <v>340</v>
      </c>
      <c r="K59" s="21">
        <f t="shared" si="2"/>
        <v>29.411764705882355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210703.47</v>
      </c>
      <c r="D60" s="6">
        <f t="shared" ref="D60:E60" si="13">SUM(D61:D64)</f>
        <v>210703.47</v>
      </c>
      <c r="E60" s="6">
        <f t="shared" si="13"/>
        <v>36362.187489999997</v>
      </c>
      <c r="F60" s="6">
        <f t="shared" si="3"/>
        <v>-174341.28250999999</v>
      </c>
      <c r="G60" s="37">
        <f t="shared" si="0"/>
        <v>17.257517159067191</v>
      </c>
      <c r="H60" s="6">
        <f t="shared" si="4"/>
        <v>-174341.28250999999</v>
      </c>
      <c r="I60" s="30">
        <f t="shared" si="1"/>
        <v>17.257517159067191</v>
      </c>
      <c r="J60" s="9">
        <f>SUM(J61:J64)</f>
        <v>35106.422740000002</v>
      </c>
      <c r="K60" s="6">
        <f t="shared" si="2"/>
        <v>103.577022812322</v>
      </c>
    </row>
    <row r="61" spans="1:11" x14ac:dyDescent="0.25">
      <c r="A61" s="12" t="s">
        <v>114</v>
      </c>
      <c r="B61" s="16" t="s">
        <v>115</v>
      </c>
      <c r="C61" s="7">
        <v>181155.96</v>
      </c>
      <c r="D61" s="7">
        <v>181155.96</v>
      </c>
      <c r="E61" s="3">
        <v>28153.72049</v>
      </c>
      <c r="F61" s="7">
        <f t="shared" si="3"/>
        <v>-153002.23950999998</v>
      </c>
      <c r="G61" s="38">
        <f t="shared" si="0"/>
        <v>15.541150558888594</v>
      </c>
      <c r="H61" s="7">
        <f t="shared" si="4"/>
        <v>-153002.23950999998</v>
      </c>
      <c r="I61" s="31">
        <f t="shared" si="1"/>
        <v>15.541150558888594</v>
      </c>
      <c r="J61" s="3">
        <v>28979.410680000001</v>
      </c>
      <c r="K61" s="22">
        <f>E61/J61*100</f>
        <v>97.15076956147405</v>
      </c>
    </row>
    <row r="62" spans="1:11" x14ac:dyDescent="0.25">
      <c r="A62" s="13" t="s">
        <v>116</v>
      </c>
      <c r="B62" s="17" t="s">
        <v>117</v>
      </c>
      <c r="C62" s="4">
        <v>9547.51</v>
      </c>
      <c r="D62" s="4">
        <v>9547.51</v>
      </c>
      <c r="E62" s="5">
        <v>3708.4670000000001</v>
      </c>
      <c r="F62" s="7">
        <f t="shared" ref="F62:F70" si="14">SUM(E62-C62)</f>
        <v>-5839.0429999999997</v>
      </c>
      <c r="G62" s="39">
        <f t="shared" si="0"/>
        <v>38.842242637085484</v>
      </c>
      <c r="H62" s="7">
        <f t="shared" ref="H62:H70" si="15">SUM(E62-D62)</f>
        <v>-5839.0429999999997</v>
      </c>
      <c r="I62" s="32">
        <f t="shared" si="1"/>
        <v>38.842242637085484</v>
      </c>
      <c r="J62" s="5">
        <v>1975.4</v>
      </c>
      <c r="K62" s="22">
        <f>E62/J62*100</f>
        <v>187.73245924875974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4500</v>
      </c>
      <c r="F63" s="7">
        <f t="shared" si="14"/>
        <v>-15500</v>
      </c>
      <c r="G63" s="39">
        <f t="shared" si="0"/>
        <v>22.5</v>
      </c>
      <c r="H63" s="7">
        <f t="shared" si="15"/>
        <v>-15500</v>
      </c>
      <c r="I63" s="32">
        <f t="shared" si="1"/>
        <v>22.5</v>
      </c>
      <c r="J63" s="10">
        <v>4151.6120600000004</v>
      </c>
      <c r="K63" s="21">
        <f>E63/J63*100</f>
        <v>108.39163040681599</v>
      </c>
    </row>
    <row r="64" spans="1:11" ht="15.75" thickBot="1" x14ac:dyDescent="0.3">
      <c r="A64" s="14" t="s">
        <v>120</v>
      </c>
      <c r="B64" s="18" t="s">
        <v>121</v>
      </c>
      <c r="C64" s="8"/>
      <c r="D64" s="8"/>
      <c r="E64" s="10"/>
      <c r="F64" s="35"/>
      <c r="G64" s="40"/>
      <c r="H64" s="35"/>
      <c r="I64" s="33"/>
      <c r="J64" s="10"/>
      <c r="K64" s="23"/>
    </row>
    <row r="65" spans="1:11" ht="15.75" thickBot="1" x14ac:dyDescent="0.3">
      <c r="A65" s="11" t="s">
        <v>122</v>
      </c>
      <c r="B65" s="15" t="s">
        <v>123</v>
      </c>
      <c r="C65" s="6">
        <f>SUM(C66:C68)</f>
        <v>3528</v>
      </c>
      <c r="D65" s="6">
        <f t="shared" ref="D65:E65" si="16">SUM(D66:D68)</f>
        <v>3528</v>
      </c>
      <c r="E65" s="6">
        <f t="shared" si="16"/>
        <v>913.92</v>
      </c>
      <c r="F65" s="6">
        <f t="shared" si="14"/>
        <v>-2614.08</v>
      </c>
      <c r="G65" s="37">
        <f t="shared" si="0"/>
        <v>25.904761904761902</v>
      </c>
      <c r="H65" s="6">
        <f t="shared" si="15"/>
        <v>-2614.08</v>
      </c>
      <c r="I65" s="30">
        <f t="shared" si="1"/>
        <v>25.904761904761902</v>
      </c>
      <c r="J65" s="9">
        <f t="shared" ref="J65:K65" si="17">SUM(J66:J68)</f>
        <v>1022.2792899999999</v>
      </c>
      <c r="K65" s="6">
        <f t="shared" si="17"/>
        <v>0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7"/>
      <c r="G66" s="38"/>
      <c r="H66" s="7"/>
      <c r="I66" s="31"/>
      <c r="J66" s="3"/>
      <c r="K66" s="22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7"/>
      <c r="G67" s="39"/>
      <c r="H67" s="7"/>
      <c r="I67" s="32"/>
      <c r="J67" s="5"/>
      <c r="K67" s="21"/>
    </row>
    <row r="68" spans="1:11" ht="15.75" thickBot="1" x14ac:dyDescent="0.3">
      <c r="A68" s="14" t="s">
        <v>128</v>
      </c>
      <c r="B68" s="18" t="s">
        <v>129</v>
      </c>
      <c r="C68" s="8">
        <v>3528</v>
      </c>
      <c r="D68" s="8">
        <v>3528</v>
      </c>
      <c r="E68" s="8">
        <v>913.92</v>
      </c>
      <c r="F68" s="35">
        <f t="shared" si="14"/>
        <v>-2614.08</v>
      </c>
      <c r="G68" s="40">
        <f t="shared" ref="G68" si="18">E68/C68*100</f>
        <v>25.904761904761902</v>
      </c>
      <c r="H68" s="35">
        <f t="shared" si="15"/>
        <v>-2614.08</v>
      </c>
      <c r="I68" s="33">
        <f t="shared" ref="I68" si="19">E68/D68*100</f>
        <v>25.904761904761902</v>
      </c>
      <c r="J68" s="10">
        <v>1022.2792899999999</v>
      </c>
      <c r="K68" s="21"/>
    </row>
    <row r="69" spans="1:11" ht="15.75" thickBot="1" x14ac:dyDescent="0.3">
      <c r="A69" s="11" t="s">
        <v>130</v>
      </c>
      <c r="B69" s="15" t="s">
        <v>131</v>
      </c>
      <c r="C69" s="6">
        <f>SUM(C70:C75)</f>
        <v>17506.509999999998</v>
      </c>
      <c r="D69" s="6">
        <f>SUM(D70:D75)</f>
        <v>17506.509999999998</v>
      </c>
      <c r="E69" s="6">
        <f>SUM(E70:E75)</f>
        <v>0</v>
      </c>
      <c r="F69" s="6">
        <f t="shared" si="14"/>
        <v>-17506.509999999998</v>
      </c>
      <c r="G69" s="37"/>
      <c r="H69" s="6">
        <f t="shared" si="15"/>
        <v>-17506.509999999998</v>
      </c>
      <c r="I69" s="30"/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19" t="s">
        <v>132</v>
      </c>
      <c r="B70" s="20" t="s">
        <v>133</v>
      </c>
      <c r="C70" s="29">
        <v>17506.509999999998</v>
      </c>
      <c r="D70" s="29">
        <v>17506.509999999998</v>
      </c>
      <c r="E70" s="24">
        <v>0</v>
      </c>
      <c r="F70" s="29">
        <f t="shared" si="14"/>
        <v>-17506.509999999998</v>
      </c>
      <c r="G70" s="41"/>
      <c r="H70" s="29">
        <f t="shared" si="15"/>
        <v>-17506.509999999998</v>
      </c>
      <c r="I70" s="34"/>
      <c r="J70" s="24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2026-01-22T14:20:40Z</cp:lastPrinted>
  <dcterms:created xsi:type="dcterms:W3CDTF">2017-12-11T14:03:53Z</dcterms:created>
  <dcterms:modified xsi:type="dcterms:W3CDTF">2026-04-08T11:36:56Z</dcterms:modified>
</cp:coreProperties>
</file>